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3" i="1" l="1"/>
  <c r="G42" i="1"/>
  <c r="G41" i="1"/>
  <c r="G39" i="1"/>
  <c r="G38" i="1"/>
  <c r="G46" i="1"/>
  <c r="G45" i="1"/>
  <c r="G44" i="1"/>
  <c r="G30" i="1"/>
  <c r="G29" i="1"/>
  <c r="G48" i="1" s="1"/>
  <c r="G35" i="1"/>
  <c r="G36" i="1"/>
  <c r="G47" i="1"/>
  <c r="H21" i="1"/>
  <c r="H22" i="1"/>
  <c r="H23" i="1" l="1"/>
  <c r="H25" i="1" s="1"/>
</calcChain>
</file>

<file path=xl/sharedStrings.xml><?xml version="1.0" encoding="utf-8"?>
<sst xmlns="http://schemas.openxmlformats.org/spreadsheetml/2006/main" count="59" uniqueCount="53">
  <si>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</si>
  <si>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</si>
  <si>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</si>
  <si>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</si>
  <si>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</si>
  <si>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</si>
  <si>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</si>
  <si>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</si>
  <si>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</si>
  <si>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</si>
  <si>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</si>
  <si>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</si>
  <si>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</si>
  <si>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</si>
  <si>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</si>
  <si>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</si>
  <si>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</si>
  <si>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 этажа, 3 подъезда</t>
    </r>
  </si>
  <si>
    <t>1.6. Количество квартир: 22</t>
  </si>
  <si>
    <r>
      <t>1.7. Степень износа: -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</si>
  <si>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</si>
  <si>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</si>
  <si>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</si>
  <si>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</si>
  <si>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</si>
  <si>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</si>
  <si>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 xml:space="preserve">1.4. Площадь жилых помещений- 889,7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</si>
  <si>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Специалист по МКД:</t>
  </si>
  <si>
    <t>Управление МКД 1 полугодие</t>
  </si>
  <si>
    <t>тариф</t>
  </si>
  <si>
    <t>Управление МКД 2 полугодие</t>
  </si>
  <si>
    <t>1.8. Кадастровый номер 66:11:4301003:601</t>
  </si>
  <si>
    <t>1.9. Год постройки: 1977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</si>
  <si>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Юбилейная, 4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</si>
  <si>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</si>
  <si>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</si>
  <si>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</si>
  <si>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</si>
  <si>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Чистка канализации</t>
  </si>
  <si>
    <t>Е.В. Вигриянова</t>
  </si>
  <si>
    <t>Частичный ремонт кровли, м2</t>
  </si>
  <si>
    <t>Замена стояка канализации, кв 20 ,м</t>
  </si>
  <si>
    <t>Чистка вентиляционных каналов, м</t>
  </si>
  <si>
    <t>Чистка канализации 1 под.</t>
  </si>
  <si>
    <t>Замена общедомового счетчика</t>
  </si>
  <si>
    <t>Ремонт хвс</t>
  </si>
  <si>
    <t>Дезинсекция подвала</t>
  </si>
  <si>
    <t>Замена труб отопления</t>
  </si>
  <si>
    <t>Замена розетки</t>
  </si>
  <si>
    <t>Установка крана на отопление 2 под.</t>
  </si>
  <si>
    <t>Ремонт отопления 2 под.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</si>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</sst>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N30" sqref="N30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6" spans="1:9" x14ac:dyDescent="0.25">
      <c r="A6" s="15" t="s">
        <v>1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26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19</v>
      </c>
    </row>
    <row r="14" spans="1:9" s="5" customFormat="1" x14ac:dyDescent="0.25">
      <c r="A14" t="s">
        <v>31</v>
      </c>
    </row>
    <row r="15" spans="1:9" s="5" customFormat="1" x14ac:dyDescent="0.25">
      <c r="A15" t="s">
        <v>32</v>
      </c>
    </row>
    <row r="16" spans="1:9" x14ac:dyDescent="0.25">
      <c r="A16" s="17"/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17" t="s">
        <v>4</v>
      </c>
      <c r="B17" s="18"/>
      <c r="C17" s="18"/>
      <c r="D17" s="18"/>
      <c r="E17" s="18"/>
      <c r="F17" s="18"/>
      <c r="G17" s="18"/>
      <c r="H17" s="18"/>
      <c r="I17" s="18"/>
    </row>
    <row r="18" spans="1:9" ht="18.75" customHeight="1" x14ac:dyDescent="0.25">
      <c r="A18" s="19" t="s">
        <v>8</v>
      </c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6" t="s">
        <v>5</v>
      </c>
      <c r="B19" s="12"/>
      <c r="C19" s="12"/>
      <c r="D19" s="12"/>
      <c r="E19" s="12"/>
      <c r="F19" s="12"/>
      <c r="G19" s="7"/>
      <c r="H19" s="10">
        <v>178775.47</v>
      </c>
      <c r="I19" s="11"/>
    </row>
    <row r="20" spans="1:9" x14ac:dyDescent="0.25">
      <c r="A20" s="6" t="s">
        <v>6</v>
      </c>
      <c r="B20" s="12"/>
      <c r="C20" s="12"/>
      <c r="D20" s="12"/>
      <c r="E20" s="12"/>
      <c r="F20" s="12"/>
      <c r="G20" s="7"/>
      <c r="H20" s="10">
        <v>188822.96</v>
      </c>
      <c r="I20" s="11"/>
    </row>
    <row r="21" spans="1:9" x14ac:dyDescent="0.25">
      <c r="A21" s="6" t="s">
        <v>25</v>
      </c>
      <c r="B21" s="12"/>
      <c r="C21" s="12"/>
      <c r="D21" s="12"/>
      <c r="E21" s="12"/>
      <c r="F21" s="12"/>
      <c r="G21" s="7"/>
      <c r="H21" s="10">
        <f>SUM(H20-H19)</f>
        <v>10047.489999999991</v>
      </c>
      <c r="I21" s="11"/>
    </row>
    <row r="22" spans="1:9" x14ac:dyDescent="0.25">
      <c r="A22" s="6" t="s">
        <v>7</v>
      </c>
      <c r="B22" s="12"/>
      <c r="C22" s="12"/>
      <c r="D22" s="12"/>
      <c r="E22" s="12"/>
      <c r="F22" s="12"/>
      <c r="G22" s="7"/>
      <c r="H22" s="10">
        <f>SUM(H20/H19)*100</f>
        <v>105.62017261092922</v>
      </c>
      <c r="I22" s="11"/>
    </row>
    <row r="23" spans="1:9" x14ac:dyDescent="0.25">
      <c r="A23" s="6" t="s">
        <v>35</v>
      </c>
      <c r="B23" s="12"/>
      <c r="C23" s="12"/>
      <c r="D23" s="12"/>
      <c r="E23" s="12"/>
      <c r="F23" s="12"/>
      <c r="G23" s="7"/>
      <c r="H23" s="10">
        <f>SUM(G48)</f>
        <v>137655.18700000001</v>
      </c>
      <c r="I23" s="11"/>
    </row>
    <row r="24" spans="1:9" x14ac:dyDescent="0.25">
      <c r="A24" s="6" t="s">
        <v>36</v>
      </c>
      <c r="B24" s="12"/>
      <c r="C24" s="12"/>
      <c r="D24" s="12"/>
      <c r="E24" s="12"/>
      <c r="F24" s="12"/>
      <c r="G24" s="7"/>
      <c r="H24" s="10">
        <v>-124680.75</v>
      </c>
      <c r="I24" s="11"/>
    </row>
    <row r="25" spans="1:9" x14ac:dyDescent="0.25">
      <c r="A25" s="6" t="s">
        <v>37</v>
      </c>
      <c r="B25" s="12"/>
      <c r="C25" s="12"/>
      <c r="D25" s="12"/>
      <c r="E25" s="12"/>
      <c r="F25" s="12"/>
      <c r="G25" s="7"/>
      <c r="H25" s="10">
        <f>SUM(H24+H20-H23)</f>
        <v>-73512.977000000014</v>
      </c>
      <c r="I25" s="11"/>
    </row>
    <row r="26" spans="1:9" ht="23.25" customHeight="1" x14ac:dyDescent="0.25">
      <c r="A26" s="8" t="s">
        <v>9</v>
      </c>
      <c r="B26" s="9"/>
      <c r="C26" s="9"/>
      <c r="D26" s="9"/>
      <c r="E26" s="9"/>
      <c r="F26" s="9"/>
      <c r="G26" s="9"/>
      <c r="H26" s="9"/>
      <c r="I26" s="9"/>
    </row>
    <row r="27" spans="1:9" ht="25.5" customHeight="1" x14ac:dyDescent="0.25">
      <c r="A27" s="1" t="s">
        <v>10</v>
      </c>
    </row>
    <row r="28" spans="1:9" ht="35.25" customHeight="1" x14ac:dyDescent="0.25">
      <c r="A28" s="6" t="s">
        <v>12</v>
      </c>
      <c r="B28" s="7"/>
      <c r="C28" s="6" t="s">
        <v>15</v>
      </c>
      <c r="D28" s="7"/>
      <c r="E28" s="6" t="s">
        <v>14</v>
      </c>
      <c r="F28" s="7"/>
      <c r="G28" s="6" t="s">
        <v>13</v>
      </c>
      <c r="H28" s="7"/>
      <c r="I28" s="2" t="s">
        <v>11</v>
      </c>
    </row>
    <row r="29" spans="1:9" x14ac:dyDescent="0.25">
      <c r="A29" s="6" t="s">
        <v>28</v>
      </c>
      <c r="B29" s="7"/>
      <c r="C29" s="22" t="s">
        <v>29</v>
      </c>
      <c r="D29" s="23"/>
      <c r="E29" s="20">
        <v>4.43</v>
      </c>
      <c r="F29" s="21"/>
      <c r="G29" s="6">
        <f>SUM(E29*889.7*7)</f>
        <v>27589.597000000002</v>
      </c>
      <c r="H29" s="7"/>
      <c r="I29" s="4">
        <v>2022</v>
      </c>
    </row>
    <row r="30" spans="1:9" x14ac:dyDescent="0.25">
      <c r="A30" s="6" t="s">
        <v>30</v>
      </c>
      <c r="B30" s="7"/>
      <c r="C30" s="22" t="s">
        <v>29</v>
      </c>
      <c r="D30" s="23"/>
      <c r="E30" s="20">
        <v>5.0199999999999996</v>
      </c>
      <c r="F30" s="21"/>
      <c r="G30" s="10">
        <f>SUM(E30*889.7*5)</f>
        <v>22331.47</v>
      </c>
      <c r="H30" s="11"/>
      <c r="I30" s="4">
        <v>2022</v>
      </c>
    </row>
    <row r="31" spans="1:9" x14ac:dyDescent="0.25">
      <c r="A31" s="6" t="s">
        <v>38</v>
      </c>
      <c r="B31" s="7"/>
      <c r="C31" s="6">
        <v>18</v>
      </c>
      <c r="D31" s="7"/>
      <c r="E31" s="6">
        <v>560.67999999999995</v>
      </c>
      <c r="F31" s="7"/>
      <c r="G31" s="6">
        <v>10092.370000000001</v>
      </c>
      <c r="H31" s="7"/>
      <c r="I31" s="3">
        <v>44579</v>
      </c>
    </row>
    <row r="32" spans="1:9" x14ac:dyDescent="0.25">
      <c r="A32" s="6" t="s">
        <v>38</v>
      </c>
      <c r="B32" s="7"/>
      <c r="C32" s="6">
        <v>22.5</v>
      </c>
      <c r="D32" s="7"/>
      <c r="E32" s="6">
        <v>560.69000000000005</v>
      </c>
      <c r="F32" s="7"/>
      <c r="G32" s="6">
        <v>12615.53</v>
      </c>
      <c r="H32" s="7"/>
      <c r="I32" s="3">
        <v>44587</v>
      </c>
    </row>
    <row r="33" spans="1:9" x14ac:dyDescent="0.25">
      <c r="A33" s="6" t="s">
        <v>40</v>
      </c>
      <c r="B33" s="7"/>
      <c r="C33" s="6">
        <v>7.91</v>
      </c>
      <c r="D33" s="7"/>
      <c r="E33" s="6">
        <v>590.29</v>
      </c>
      <c r="F33" s="7"/>
      <c r="G33" s="6">
        <v>4669.2</v>
      </c>
      <c r="H33" s="7"/>
      <c r="I33" s="3">
        <v>44713</v>
      </c>
    </row>
    <row r="34" spans="1:9" x14ac:dyDescent="0.25">
      <c r="A34" s="6" t="s">
        <v>40</v>
      </c>
      <c r="B34" s="7"/>
      <c r="C34" s="6">
        <v>5.93</v>
      </c>
      <c r="D34" s="7"/>
      <c r="E34" s="6">
        <v>590.29</v>
      </c>
      <c r="F34" s="7"/>
      <c r="G34" s="6">
        <v>3500.4</v>
      </c>
      <c r="H34" s="7"/>
      <c r="I34" s="3">
        <v>44725</v>
      </c>
    </row>
    <row r="35" spans="1:9" x14ac:dyDescent="0.25">
      <c r="A35" s="6" t="s">
        <v>41</v>
      </c>
      <c r="B35" s="7"/>
      <c r="C35" s="6">
        <v>12</v>
      </c>
      <c r="D35" s="7"/>
      <c r="E35" s="6">
        <v>1768.8</v>
      </c>
      <c r="F35" s="7"/>
      <c r="G35" s="6">
        <f t="shared" ref="G35" si="0">SUM(C35*E35)</f>
        <v>21225.599999999999</v>
      </c>
      <c r="H35" s="7"/>
      <c r="I35" s="3">
        <v>44726</v>
      </c>
    </row>
    <row r="36" spans="1:9" x14ac:dyDescent="0.25">
      <c r="A36" s="6" t="s">
        <v>42</v>
      </c>
      <c r="B36" s="7"/>
      <c r="C36" s="6">
        <v>6</v>
      </c>
      <c r="D36" s="7"/>
      <c r="E36" s="6">
        <v>176</v>
      </c>
      <c r="F36" s="7"/>
      <c r="G36" s="6">
        <f t="shared" ref="G36:G46" si="1">SUM(C36*E36)</f>
        <v>1056</v>
      </c>
      <c r="H36" s="7"/>
      <c r="I36" s="3">
        <v>44728</v>
      </c>
    </row>
    <row r="37" spans="1:9" x14ac:dyDescent="0.25">
      <c r="A37" s="6" t="s">
        <v>43</v>
      </c>
      <c r="B37" s="7"/>
      <c r="C37" s="6">
        <v>14</v>
      </c>
      <c r="D37" s="7"/>
      <c r="E37" s="6">
        <v>705.35</v>
      </c>
      <c r="F37" s="7"/>
      <c r="G37" s="6">
        <v>9874.7999999999993</v>
      </c>
      <c r="H37" s="7"/>
      <c r="I37" s="3">
        <v>44670</v>
      </c>
    </row>
    <row r="38" spans="1:9" x14ac:dyDescent="0.25">
      <c r="A38" s="6" t="s">
        <v>51</v>
      </c>
      <c r="B38" s="7"/>
      <c r="C38" s="6">
        <v>3</v>
      </c>
      <c r="D38" s="7"/>
      <c r="E38" s="6">
        <v>1000</v>
      </c>
      <c r="F38" s="7"/>
      <c r="G38" s="6">
        <f t="shared" ref="G37:G43" si="2">SUM(C38*E38)</f>
        <v>3000</v>
      </c>
      <c r="H38" s="7"/>
      <c r="I38" s="3">
        <v>44923</v>
      </c>
    </row>
    <row r="39" spans="1:9" x14ac:dyDescent="0.25">
      <c r="A39" s="6" t="s">
        <v>44</v>
      </c>
      <c r="B39" s="7"/>
      <c r="C39" s="6">
        <v>1</v>
      </c>
      <c r="D39" s="7"/>
      <c r="E39" s="6">
        <v>3529.31</v>
      </c>
      <c r="F39" s="7"/>
      <c r="G39" s="6">
        <f t="shared" si="2"/>
        <v>3529.31</v>
      </c>
      <c r="H39" s="7"/>
      <c r="I39" s="3">
        <v>44190</v>
      </c>
    </row>
    <row r="40" spans="1:9" x14ac:dyDescent="0.25">
      <c r="A40" s="6" t="s">
        <v>45</v>
      </c>
      <c r="B40" s="7"/>
      <c r="C40" s="6">
        <v>2</v>
      </c>
      <c r="D40" s="7"/>
      <c r="E40" s="6">
        <v>520.12</v>
      </c>
      <c r="F40" s="7"/>
      <c r="G40" s="6">
        <v>1040.23</v>
      </c>
      <c r="H40" s="7"/>
      <c r="I40" s="3">
        <v>44134</v>
      </c>
    </row>
    <row r="41" spans="1:9" x14ac:dyDescent="0.25">
      <c r="A41" s="6" t="s">
        <v>46</v>
      </c>
      <c r="B41" s="7"/>
      <c r="C41" s="6">
        <v>1</v>
      </c>
      <c r="D41" s="7"/>
      <c r="E41" s="6">
        <v>6236.94</v>
      </c>
      <c r="F41" s="7"/>
      <c r="G41" s="6">
        <f t="shared" si="2"/>
        <v>6236.94</v>
      </c>
      <c r="H41" s="7"/>
      <c r="I41" s="3">
        <v>44032</v>
      </c>
    </row>
    <row r="42" spans="1:9" x14ac:dyDescent="0.25">
      <c r="A42" s="6" t="s">
        <v>47</v>
      </c>
      <c r="B42" s="7"/>
      <c r="C42" s="6">
        <v>6</v>
      </c>
      <c r="D42" s="7"/>
      <c r="E42" s="6">
        <v>493</v>
      </c>
      <c r="F42" s="7"/>
      <c r="G42" s="6">
        <f t="shared" si="2"/>
        <v>2958</v>
      </c>
      <c r="H42" s="7"/>
      <c r="I42" s="3">
        <v>44025</v>
      </c>
    </row>
    <row r="43" spans="1:9" x14ac:dyDescent="0.25">
      <c r="A43" s="6" t="s">
        <v>48</v>
      </c>
      <c r="B43" s="7"/>
      <c r="C43" s="6">
        <v>1</v>
      </c>
      <c r="D43" s="7"/>
      <c r="E43" s="6">
        <v>177.9</v>
      </c>
      <c r="F43" s="7"/>
      <c r="G43" s="6">
        <f t="shared" si="2"/>
        <v>177.9</v>
      </c>
      <c r="H43" s="7"/>
      <c r="I43" s="3">
        <v>44012</v>
      </c>
    </row>
    <row r="44" spans="1:9" x14ac:dyDescent="0.25">
      <c r="A44" s="6" t="s">
        <v>45</v>
      </c>
      <c r="B44" s="7"/>
      <c r="C44" s="6">
        <v>2</v>
      </c>
      <c r="D44" s="7"/>
      <c r="E44" s="6">
        <v>520.12</v>
      </c>
      <c r="F44" s="7"/>
      <c r="G44" s="6">
        <f t="shared" si="1"/>
        <v>1040.24</v>
      </c>
      <c r="H44" s="7"/>
      <c r="I44" s="3">
        <v>44227</v>
      </c>
    </row>
    <row r="45" spans="1:9" x14ac:dyDescent="0.25">
      <c r="A45" s="6" t="s">
        <v>49</v>
      </c>
      <c r="B45" s="7"/>
      <c r="C45" s="6">
        <v>1</v>
      </c>
      <c r="D45" s="7"/>
      <c r="E45" s="6">
        <v>2960.4</v>
      </c>
      <c r="F45" s="7"/>
      <c r="G45" s="6">
        <f t="shared" si="1"/>
        <v>2960.4</v>
      </c>
      <c r="H45" s="7"/>
      <c r="I45" s="3">
        <v>44897</v>
      </c>
    </row>
    <row r="46" spans="1:9" x14ac:dyDescent="0.25">
      <c r="A46" s="6" t="s">
        <v>50</v>
      </c>
      <c r="B46" s="7"/>
      <c r="C46" s="6">
        <v>1</v>
      </c>
      <c r="D46" s="7"/>
      <c r="E46" s="6">
        <v>2977.2</v>
      </c>
      <c r="F46" s="7"/>
      <c r="G46" s="6">
        <f t="shared" si="1"/>
        <v>2977.2</v>
      </c>
      <c r="H46" s="7"/>
      <c r="I46" s="3">
        <v>44890</v>
      </c>
    </row>
    <row r="47" spans="1:9" x14ac:dyDescent="0.25">
      <c r="A47" s="6" t="s">
        <v>50</v>
      </c>
      <c r="B47" s="7"/>
      <c r="C47" s="6">
        <v>1</v>
      </c>
      <c r="D47" s="7"/>
      <c r="E47" s="6">
        <v>780</v>
      </c>
      <c r="F47" s="7"/>
      <c r="G47" s="6">
        <f t="shared" ref="G47" si="3">SUM(C47*E47)</f>
        <v>780</v>
      </c>
      <c r="H47" s="7"/>
      <c r="I47" s="3">
        <v>44908</v>
      </c>
    </row>
    <row r="48" spans="1:9" x14ac:dyDescent="0.25">
      <c r="A48" s="6" t="s">
        <v>16</v>
      </c>
      <c r="B48" s="7"/>
      <c r="C48" s="6"/>
      <c r="D48" s="7"/>
      <c r="E48" s="6"/>
      <c r="F48" s="7"/>
      <c r="G48" s="10">
        <f>SUM(G29:H47)</f>
        <v>137655.18700000001</v>
      </c>
      <c r="H48" s="11"/>
      <c r="I48" s="4"/>
    </row>
    <row r="50" spans="2:3" x14ac:dyDescent="0.25">
      <c r="B50" t="s">
        <v>27</v>
      </c>
      <c r="C50" t="s">
        <v>39</v>
      </c>
    </row>
    <row r="51" spans="2:3" x14ac:dyDescent="0.25">
      <c r="B51" t="s">
        <v>52</v>
      </c>
    </row>
    <row r="53" spans="2:3" x14ac:dyDescent="0.25">
      <c r="B53" t="s">
        <v>20</v>
      </c>
      <c r="C53" t="s">
        <v>21</v>
      </c>
    </row>
    <row r="54" spans="2:3" x14ac:dyDescent="0.25">
      <c r="B54" t="s">
        <v>52</v>
      </c>
    </row>
    <row r="56" spans="2:3" x14ac:dyDescent="0.25">
      <c r="B56" t="s">
        <v>22</v>
      </c>
      <c r="C56" t="s">
        <v>23</v>
      </c>
    </row>
    <row r="57" spans="2:3" x14ac:dyDescent="0.25">
      <c r="B57" t="s">
        <v>24</v>
      </c>
    </row>
  </sheetData>
  <mergeCells count="105">
    <mergeCell ref="A47:B47"/>
    <mergeCell ref="C47:D47"/>
    <mergeCell ref="E47:F47"/>
    <mergeCell ref="G47:H47"/>
    <mergeCell ref="A36:B36"/>
    <mergeCell ref="C36:D36"/>
    <mergeCell ref="E36:F36"/>
    <mergeCell ref="G36:H36"/>
    <mergeCell ref="A37:B37"/>
    <mergeCell ref="C37:D37"/>
    <mergeCell ref="E37:F37"/>
    <mergeCell ref="G37:H37"/>
    <mergeCell ref="A44:B44"/>
    <mergeCell ref="C44:D44"/>
    <mergeCell ref="E44:F44"/>
    <mergeCell ref="G44:H44"/>
    <mergeCell ref="A1:I1"/>
    <mergeCell ref="A2:I4"/>
    <mergeCell ref="A6:I6"/>
    <mergeCell ref="A17:I17"/>
    <mergeCell ref="A18:I18"/>
    <mergeCell ref="A16:I16"/>
    <mergeCell ref="E29:F29"/>
    <mergeCell ref="G29:H29"/>
    <mergeCell ref="A30:B30"/>
    <mergeCell ref="C30:D30"/>
    <mergeCell ref="E30:F30"/>
    <mergeCell ref="G30:H30"/>
    <mergeCell ref="A28:B28"/>
    <mergeCell ref="C28:D28"/>
    <mergeCell ref="E28:F28"/>
    <mergeCell ref="G28:H28"/>
    <mergeCell ref="A29:B29"/>
    <mergeCell ref="C29:D29"/>
    <mergeCell ref="A19:G19"/>
    <mergeCell ref="A21:G21"/>
    <mergeCell ref="A22:G22"/>
    <mergeCell ref="A48:B48"/>
    <mergeCell ref="C48:D48"/>
    <mergeCell ref="E48:F48"/>
    <mergeCell ref="G48:H48"/>
    <mergeCell ref="A23:G23"/>
    <mergeCell ref="A24:G24"/>
    <mergeCell ref="A25:G25"/>
    <mergeCell ref="H19:I19"/>
    <mergeCell ref="H21:I21"/>
    <mergeCell ref="H22:I22"/>
    <mergeCell ref="H23:I23"/>
    <mergeCell ref="A32:B32"/>
    <mergeCell ref="C32:D32"/>
    <mergeCell ref="E32:F32"/>
    <mergeCell ref="G32:H32"/>
    <mergeCell ref="A31:B31"/>
    <mergeCell ref="C31:D31"/>
    <mergeCell ref="E31:F31"/>
    <mergeCell ref="G31:H31"/>
    <mergeCell ref="A46:B46"/>
    <mergeCell ref="C46:D46"/>
    <mergeCell ref="E46:F46"/>
    <mergeCell ref="G46:H46"/>
    <mergeCell ref="A26:I26"/>
    <mergeCell ref="H24:I24"/>
    <mergeCell ref="H25:I25"/>
    <mergeCell ref="A20:G20"/>
    <mergeCell ref="H20:I20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8:B38"/>
    <mergeCell ref="C38:D38"/>
    <mergeCell ref="E38:F38"/>
    <mergeCell ref="G38:H38"/>
    <mergeCell ref="A39:B39"/>
    <mergeCell ref="C39:D39"/>
    <mergeCell ref="E39:F39"/>
    <mergeCell ref="G39:H39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2023-03-18T04:38:21Z</dcterms:modified>
</cp:coreProperties>
</file>